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<sst xmlns="http://schemas.openxmlformats.org/spreadsheetml/2006/main" count="162" uniqueCount="89">
  <si>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</si>
  <si>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</si>
  <si>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</si>
  <si>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</si>
  <si>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</si>
  <si>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</si>
  <si>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</si>
  <si>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</si>
  <si>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</si>
  <si>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</si>
  <si>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</si>
  <si>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</si>
  <si>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</si>
  <si>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</si>
  <si>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</si>
  <si>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</si>
  <si>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</si>
  <si>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</si>
  <si>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</si>
  <si>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</si>
  <si>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</si>
  <si>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</si>
  <si>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</si>
  <si>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</si>
  <si>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</si>
  <si>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</si>
  <si>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</si>
  <si>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</si>
  <si>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</si>
  <si>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</si>
  <si>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</si>
  <si>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</si>
  <si>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</si>
  <si>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</si>
  <si>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</si>
  <si>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</si>
  <si>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</si>
  <si>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</si>
  <si>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</si>
  <si>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</si>
  <si>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</si>
  <si>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</si>
  <si>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</si>
  <si>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</si>
  <si>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</si>
  <si>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</si>
  <si>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</si>
  <si>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</si>
  <si>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</si>
  <si>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</si>
  <si>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</si>
  <si>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</si>
  <si>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</si>
  <si>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</si>
  <si>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</si>
  <si>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</si>
  <si>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</si>
  <si>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</si>
  <si>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</si>
  <si>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</si>
  <si>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</si>
  <si>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</si>
  <si>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</si>
  <si>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</si>
  <si>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</si>
  <si>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</si>
  <si>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</si>
  <si>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</si>
  <si>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</si>
  <si>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</si>
  <si>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</si>
  <si>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</si>
  <si>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</si>
  <si>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</si>
  <si>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</si>
  <si>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</si>
  <si>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</si>
  <si>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</si>
  <si>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</si>
  <si>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</si>
  <si>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</si>
  <si>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</si>
  <si>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</si>
  <si>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</si>
  <si>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</si>
  <si>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</si>
  <si>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</si>
  <si>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Vivienda de Carmen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</si>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</sst>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tabSelected="1" zoomScalePageLayoutView="0" workbookViewId="0" topLeftCell="A1">
      <pane ySplit="9" topLeftCell="A99" activePane="bottomLeft" state="frozen"/>
      <selection pane="topLeft" activeCell="A1" sqref="A1"/>
      <selection pane="bottomLeft" activeCell="G9" sqref="G9"/>
    </sheetView>
  </sheetViews>
  <sheetFormatPr defaultColWidth="11.00390625" defaultRowHeight="15"/>
  <cols>
    <col min="1" max="1" width="1.8515625" style="6" customWidth="1"/>
    <col min="2" max="2" width="11.00390625" style="6" customWidth="1"/>
    <col min="3" max="3" width="34.281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6655479</v>
      </c>
      <c r="E10" s="14">
        <f t="shared" si="0"/>
        <v>7341139.539999999</v>
      </c>
      <c r="F10" s="14">
        <f t="shared" si="0"/>
        <v>13996618.54</v>
      </c>
      <c r="G10" s="14">
        <f t="shared" si="0"/>
        <v>5370743.6000000015</v>
      </c>
      <c r="H10" s="14">
        <f t="shared" si="0"/>
        <v>5278015.040000001</v>
      </c>
      <c r="I10" s="14">
        <f t="shared" si="0"/>
        <v>8625874.94</v>
      </c>
    </row>
    <row r="11" spans="2:9" ht="13.5">
      <c r="B11" s="3" t="s">
        <v>12</v>
      </c>
      <c r="C11" s="9"/>
      <c r="D11" s="15">
        <f aca="true" t="shared" si="1" ref="D11:I11">SUM(D12:D18)</f>
        <v>4463739.76</v>
      </c>
      <c r="E11" s="15">
        <f t="shared" si="1"/>
        <v>6537.169999999984</v>
      </c>
      <c r="F11" s="15">
        <f t="shared" si="1"/>
        <v>4470276.93</v>
      </c>
      <c r="G11" s="15">
        <f t="shared" si="1"/>
        <v>3059861.9800000004</v>
      </c>
      <c r="H11" s="15">
        <f t="shared" si="1"/>
        <v>2967133.42</v>
      </c>
      <c r="I11" s="15">
        <f t="shared" si="1"/>
        <v>1410414.9500000002</v>
      </c>
    </row>
    <row r="12" spans="2:9" ht="13.5">
      <c r="B12" s="13" t="s">
        <v>13</v>
      </c>
      <c r="C12" s="11"/>
      <c r="D12" s="15">
        <v>3481050.29</v>
      </c>
      <c r="E12" s="16">
        <v>-1722.3</v>
      </c>
      <c r="F12" s="16">
        <f>D12+E12</f>
        <v>3479327.99</v>
      </c>
      <c r="G12" s="16">
        <v>2259793.91</v>
      </c>
      <c r="H12" s="16">
        <v>2259793.91</v>
      </c>
      <c r="I12" s="16">
        <f>F12-G12</f>
        <v>1219534.08</v>
      </c>
    </row>
    <row r="13" spans="2:9" ht="13.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532689.47</v>
      </c>
      <c r="E14" s="16">
        <v>0</v>
      </c>
      <c r="F14" s="16">
        <f t="shared" si="2"/>
        <v>532689.47</v>
      </c>
      <c r="G14" s="16">
        <v>341808.6</v>
      </c>
      <c r="H14" s="16">
        <v>249080.04</v>
      </c>
      <c r="I14" s="16">
        <f t="shared" si="3"/>
        <v>190880.87</v>
      </c>
    </row>
    <row r="15" spans="2:9" ht="13.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3.5">
      <c r="B16" s="13" t="s">
        <v>17</v>
      </c>
      <c r="C16" s="11"/>
      <c r="D16" s="15">
        <v>0</v>
      </c>
      <c r="E16" s="16">
        <v>458259.47</v>
      </c>
      <c r="F16" s="16">
        <f t="shared" si="2"/>
        <v>458259.47</v>
      </c>
      <c r="G16" s="16">
        <v>458259.47</v>
      </c>
      <c r="H16" s="16">
        <v>458259.47</v>
      </c>
      <c r="I16" s="16">
        <f t="shared" si="3"/>
        <v>0</v>
      </c>
    </row>
    <row r="17" spans="2:9" ht="13.5">
      <c r="B17" s="13" t="s">
        <v>18</v>
      </c>
      <c r="C17" s="11"/>
      <c r="D17" s="15">
        <v>450000</v>
      </c>
      <c r="E17" s="16">
        <v>-450000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264000</v>
      </c>
      <c r="E19" s="15">
        <f t="shared" si="4"/>
        <v>488698.6099999999</v>
      </c>
      <c r="F19" s="15">
        <f t="shared" si="4"/>
        <v>752698.61</v>
      </c>
      <c r="G19" s="15">
        <f t="shared" si="4"/>
        <v>155159.95</v>
      </c>
      <c r="H19" s="15">
        <f t="shared" si="4"/>
        <v>155159.95</v>
      </c>
      <c r="I19" s="15">
        <f t="shared" si="4"/>
        <v>597538.6599999999</v>
      </c>
    </row>
    <row r="20" spans="2:9" ht="13.5">
      <c r="B20" s="13" t="s">
        <v>21</v>
      </c>
      <c r="C20" s="11"/>
      <c r="D20" s="15">
        <v>107250</v>
      </c>
      <c r="E20" s="16">
        <v>333111.29</v>
      </c>
      <c r="F20" s="15">
        <f aca="true" t="shared" si="5" ref="F20:F28">D20+E20</f>
        <v>440361.29</v>
      </c>
      <c r="G20" s="16">
        <v>108665.87</v>
      </c>
      <c r="H20" s="16">
        <v>108665.87</v>
      </c>
      <c r="I20" s="16">
        <f>F20-G20</f>
        <v>331695.42</v>
      </c>
    </row>
    <row r="21" spans="2:9" ht="13.5">
      <c r="B21" s="13" t="s">
        <v>22</v>
      </c>
      <c r="C21" s="11"/>
      <c r="D21" s="15">
        <v>10000</v>
      </c>
      <c r="E21" s="16">
        <v>0</v>
      </c>
      <c r="F21" s="15">
        <f t="shared" si="5"/>
        <v>10000</v>
      </c>
      <c r="G21" s="16">
        <v>5227.01</v>
      </c>
      <c r="H21" s="16">
        <v>5227.01</v>
      </c>
      <c r="I21" s="16">
        <f aca="true" t="shared" si="6" ref="I21:I83">F21-G21</f>
        <v>4772.99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16000</v>
      </c>
      <c r="E23" s="16">
        <v>17798.54</v>
      </c>
      <c r="F23" s="15">
        <f t="shared" si="5"/>
        <v>33798.54</v>
      </c>
      <c r="G23" s="16">
        <v>2539.27</v>
      </c>
      <c r="H23" s="16">
        <v>2539.27</v>
      </c>
      <c r="I23" s="16">
        <f t="shared" si="6"/>
        <v>31259.27</v>
      </c>
    </row>
    <row r="24" spans="2:9" ht="13.5">
      <c r="B24" s="13" t="s">
        <v>25</v>
      </c>
      <c r="C24" s="11"/>
      <c r="D24" s="15">
        <v>47500</v>
      </c>
      <c r="E24" s="16">
        <v>2070</v>
      </c>
      <c r="F24" s="15">
        <f t="shared" si="5"/>
        <v>49570</v>
      </c>
      <c r="G24" s="16">
        <v>2418.96</v>
      </c>
      <c r="H24" s="16">
        <v>2418.96</v>
      </c>
      <c r="I24" s="16">
        <f t="shared" si="6"/>
        <v>47151.04</v>
      </c>
    </row>
    <row r="25" spans="2:9" ht="13.5">
      <c r="B25" s="13" t="s">
        <v>26</v>
      </c>
      <c r="C25" s="11"/>
      <c r="D25" s="15">
        <v>38000</v>
      </c>
      <c r="E25" s="16">
        <v>21666.55</v>
      </c>
      <c r="F25" s="15">
        <f t="shared" si="5"/>
        <v>59666.55</v>
      </c>
      <c r="G25" s="16">
        <v>12707.15</v>
      </c>
      <c r="H25" s="16">
        <v>12707.15</v>
      </c>
      <c r="I25" s="16">
        <f t="shared" si="6"/>
        <v>46959.4</v>
      </c>
    </row>
    <row r="26" spans="2:9" ht="13.5">
      <c r="B26" s="13" t="s">
        <v>27</v>
      </c>
      <c r="C26" s="11"/>
      <c r="D26" s="15">
        <v>4250</v>
      </c>
      <c r="E26" s="16">
        <v>0</v>
      </c>
      <c r="F26" s="15">
        <f t="shared" si="5"/>
        <v>4250</v>
      </c>
      <c r="G26" s="16">
        <v>1216.02</v>
      </c>
      <c r="H26" s="16">
        <v>1216.02</v>
      </c>
      <c r="I26" s="16">
        <f t="shared" si="6"/>
        <v>3033.98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41000</v>
      </c>
      <c r="E28" s="16">
        <v>114052.23</v>
      </c>
      <c r="F28" s="15">
        <f t="shared" si="5"/>
        <v>155052.22999999998</v>
      </c>
      <c r="G28" s="16">
        <v>22385.67</v>
      </c>
      <c r="H28" s="16">
        <v>22385.67</v>
      </c>
      <c r="I28" s="16">
        <f t="shared" si="6"/>
        <v>132666.56</v>
      </c>
    </row>
    <row r="29" spans="2:9" ht="13.5">
      <c r="B29" s="3" t="s">
        <v>30</v>
      </c>
      <c r="C29" s="9"/>
      <c r="D29" s="15">
        <f aca="true" t="shared" si="7" ref="D29:I29">SUM(D30:D38)</f>
        <v>620064.4299999999</v>
      </c>
      <c r="E29" s="15">
        <f t="shared" si="7"/>
        <v>33400</v>
      </c>
      <c r="F29" s="15">
        <f t="shared" si="7"/>
        <v>653464.4299999999</v>
      </c>
      <c r="G29" s="15">
        <f t="shared" si="7"/>
        <v>188217.66</v>
      </c>
      <c r="H29" s="15">
        <f t="shared" si="7"/>
        <v>188217.66</v>
      </c>
      <c r="I29" s="15">
        <f t="shared" si="7"/>
        <v>465246.77</v>
      </c>
    </row>
    <row r="30" spans="2:9" ht="13.5">
      <c r="B30" s="13" t="s">
        <v>31</v>
      </c>
      <c r="C30" s="11"/>
      <c r="D30" s="15">
        <v>36300</v>
      </c>
      <c r="E30" s="16">
        <v>200</v>
      </c>
      <c r="F30" s="15">
        <f aca="true" t="shared" si="8" ref="F30:F38">D30+E30</f>
        <v>36500</v>
      </c>
      <c r="G30" s="16">
        <v>21717.89</v>
      </c>
      <c r="H30" s="16">
        <v>21717.89</v>
      </c>
      <c r="I30" s="16">
        <f t="shared" si="6"/>
        <v>14782.11</v>
      </c>
    </row>
    <row r="31" spans="2:9" ht="13.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3.5">
      <c r="B32" s="13" t="s">
        <v>33</v>
      </c>
      <c r="C32" s="11"/>
      <c r="D32" s="15">
        <v>206455.43</v>
      </c>
      <c r="E32" s="16">
        <v>10000</v>
      </c>
      <c r="F32" s="15">
        <f t="shared" si="8"/>
        <v>216455.43</v>
      </c>
      <c r="G32" s="16">
        <v>48588.25</v>
      </c>
      <c r="H32" s="16">
        <v>48588.25</v>
      </c>
      <c r="I32" s="16">
        <f t="shared" si="6"/>
        <v>167867.18</v>
      </c>
    </row>
    <row r="33" spans="2:9" ht="13.5">
      <c r="B33" s="13" t="s">
        <v>34</v>
      </c>
      <c r="C33" s="11"/>
      <c r="D33" s="15">
        <v>73309</v>
      </c>
      <c r="E33" s="16">
        <v>0</v>
      </c>
      <c r="F33" s="15">
        <f t="shared" si="8"/>
        <v>73309</v>
      </c>
      <c r="G33" s="16">
        <v>33003.61</v>
      </c>
      <c r="H33" s="16">
        <v>33003.61</v>
      </c>
      <c r="I33" s="16">
        <f t="shared" si="6"/>
        <v>40305.39</v>
      </c>
    </row>
    <row r="34" spans="2:9" ht="13.5">
      <c r="B34" s="13" t="s">
        <v>35</v>
      </c>
      <c r="C34" s="11"/>
      <c r="D34" s="15">
        <v>54000</v>
      </c>
      <c r="E34" s="16">
        <v>18000</v>
      </c>
      <c r="F34" s="15">
        <f t="shared" si="8"/>
        <v>72000</v>
      </c>
      <c r="G34" s="16">
        <v>8919</v>
      </c>
      <c r="H34" s="16">
        <v>8919</v>
      </c>
      <c r="I34" s="16">
        <f t="shared" si="6"/>
        <v>63081</v>
      </c>
    </row>
    <row r="35" spans="2:9" ht="13.5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0</v>
      </c>
      <c r="H35" s="16">
        <v>0</v>
      </c>
      <c r="I35" s="16">
        <f t="shared" si="6"/>
        <v>30000</v>
      </c>
    </row>
    <row r="36" spans="2:9" ht="13.5">
      <c r="B36" s="13" t="s">
        <v>37</v>
      </c>
      <c r="C36" s="11"/>
      <c r="D36" s="15">
        <v>74500</v>
      </c>
      <c r="E36" s="16">
        <v>0</v>
      </c>
      <c r="F36" s="15">
        <f t="shared" si="8"/>
        <v>74500</v>
      </c>
      <c r="G36" s="16">
        <v>20876.91</v>
      </c>
      <c r="H36" s="16">
        <v>20876.91</v>
      </c>
      <c r="I36" s="16">
        <f t="shared" si="6"/>
        <v>53623.09</v>
      </c>
    </row>
    <row r="37" spans="2:9" ht="13.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3.5">
      <c r="B38" s="13" t="s">
        <v>39</v>
      </c>
      <c r="C38" s="11"/>
      <c r="D38" s="15">
        <v>145500</v>
      </c>
      <c r="E38" s="16">
        <v>5200</v>
      </c>
      <c r="F38" s="15">
        <f t="shared" si="8"/>
        <v>150700</v>
      </c>
      <c r="G38" s="16">
        <v>55112</v>
      </c>
      <c r="H38" s="16">
        <v>55112</v>
      </c>
      <c r="I38" s="16">
        <f t="shared" si="6"/>
        <v>95588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26000</v>
      </c>
      <c r="F39" s="15">
        <f>SUM(F40:F48)</f>
        <v>26000</v>
      </c>
      <c r="G39" s="15">
        <f t="shared" si="9"/>
        <v>0</v>
      </c>
      <c r="H39" s="15">
        <f t="shared" si="9"/>
        <v>0</v>
      </c>
      <c r="I39" s="15">
        <f t="shared" si="9"/>
        <v>26000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0</v>
      </c>
      <c r="E43" s="16">
        <v>26000</v>
      </c>
      <c r="F43" s="15">
        <f t="shared" si="10"/>
        <v>26000</v>
      </c>
      <c r="G43" s="16">
        <v>0</v>
      </c>
      <c r="H43" s="16">
        <v>0</v>
      </c>
      <c r="I43" s="16">
        <f t="shared" si="6"/>
        <v>26000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1471894.38</v>
      </c>
      <c r="F49" s="15">
        <f t="shared" si="11"/>
        <v>1471894.38</v>
      </c>
      <c r="G49" s="15">
        <f t="shared" si="11"/>
        <v>37280.93</v>
      </c>
      <c r="H49" s="15">
        <f t="shared" si="11"/>
        <v>37280.93</v>
      </c>
      <c r="I49" s="15">
        <f t="shared" si="11"/>
        <v>1434613.4500000002</v>
      </c>
    </row>
    <row r="50" spans="2:9" ht="13.5">
      <c r="B50" s="13" t="s">
        <v>51</v>
      </c>
      <c r="C50" s="11"/>
      <c r="D50" s="15">
        <v>0</v>
      </c>
      <c r="E50" s="16">
        <v>298391.46</v>
      </c>
      <c r="F50" s="15">
        <f t="shared" si="10"/>
        <v>298391.46</v>
      </c>
      <c r="G50" s="16">
        <v>37280.93</v>
      </c>
      <c r="H50" s="16">
        <v>37280.93</v>
      </c>
      <c r="I50" s="16">
        <f t="shared" si="6"/>
        <v>261110.53000000003</v>
      </c>
    </row>
    <row r="51" spans="2:9" ht="13.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0</v>
      </c>
      <c r="E53" s="16">
        <v>500000</v>
      </c>
      <c r="F53" s="15">
        <f t="shared" si="10"/>
        <v>500000</v>
      </c>
      <c r="G53" s="16">
        <v>0</v>
      </c>
      <c r="H53" s="16">
        <v>0</v>
      </c>
      <c r="I53" s="16">
        <f t="shared" si="6"/>
        <v>500000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0</v>
      </c>
      <c r="E58" s="16">
        <v>673502.92</v>
      </c>
      <c r="F58" s="15">
        <f t="shared" si="10"/>
        <v>673502.92</v>
      </c>
      <c r="G58" s="16">
        <v>0</v>
      </c>
      <c r="H58" s="16">
        <v>0</v>
      </c>
      <c r="I58" s="16">
        <f t="shared" si="6"/>
        <v>673502.92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1290983.81</v>
      </c>
      <c r="E63" s="15">
        <f>SUM(E64:E71)</f>
        <v>5314609.38</v>
      </c>
      <c r="F63" s="15">
        <f>F64+F65+F66+F67+F68+F70+F71</f>
        <v>6605593.1899999995</v>
      </c>
      <c r="G63" s="15">
        <f>SUM(G64:G71)</f>
        <v>1913532.08</v>
      </c>
      <c r="H63" s="15">
        <f>SUM(H64:H71)</f>
        <v>1913532.08</v>
      </c>
      <c r="I63" s="16">
        <f t="shared" si="6"/>
        <v>4692061.109999999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>
        <v>1290983.81</v>
      </c>
      <c r="E67" s="16">
        <v>5314609.38</v>
      </c>
      <c r="F67" s="15">
        <f t="shared" si="10"/>
        <v>6605593.1899999995</v>
      </c>
      <c r="G67" s="16">
        <v>1913532.08</v>
      </c>
      <c r="H67" s="16">
        <v>1913532.08</v>
      </c>
      <c r="I67" s="16">
        <f t="shared" si="6"/>
        <v>4692061.109999999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16691</v>
      </c>
      <c r="E76" s="15">
        <f>SUM(E77:E83)</f>
        <v>0</v>
      </c>
      <c r="F76" s="15">
        <f>SUM(F77:F83)</f>
        <v>16691</v>
      </c>
      <c r="G76" s="15">
        <f>SUM(G77:G83)</f>
        <v>16691</v>
      </c>
      <c r="H76" s="15">
        <f>SUM(H77:H83)</f>
        <v>16691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>
        <v>16691</v>
      </c>
      <c r="E83" s="16">
        <v>0</v>
      </c>
      <c r="F83" s="15">
        <f t="shared" si="10"/>
        <v>16691</v>
      </c>
      <c r="G83" s="16">
        <v>16691</v>
      </c>
      <c r="H83" s="16">
        <v>16691</v>
      </c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6655479</v>
      </c>
      <c r="E160" s="14">
        <f t="shared" si="21"/>
        <v>7341139.539999999</v>
      </c>
      <c r="F160" s="14">
        <f t="shared" si="21"/>
        <v>13996618.54</v>
      </c>
      <c r="G160" s="14">
        <f t="shared" si="21"/>
        <v>5370743.6000000015</v>
      </c>
      <c r="H160" s="14">
        <f t="shared" si="21"/>
        <v>5278015.040000001</v>
      </c>
      <c r="I160" s="14">
        <f t="shared" si="21"/>
        <v>8625874.94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 horizontalCentered="1"/>
  <pageMargins left="0" right="0" top="0.1968503937007874" bottom="0" header="0.31496062992125984" footer="0.31496062992125984"/>
  <pageSetup fitToHeight="0" horizontalDpi="600" verticalDpi="600" orientation="portrait" scale="75" r:id="rId1"/>
  <rowBreaks count="1" manualBreakCount="1">
    <brk id="71" max="8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2022-02-22T03:07:48Z</cp:lastPrinted>
  <dcterms:created xsi:type="dcterms:W3CDTF">2016-10-11T20:25:15Z</dcterms:created>
  <dcterms:modified xsi:type="dcterms:W3CDTF">2022-02-22T03:09:37Z</dcterms:modified>
  <cp:category/>
  <cp:version/>
  <cp:contentType/>
  <cp:contentStatus/>
</cp:coreProperties>
</file>